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userName="admin" algorithmName="SHA-512" hashValue="EAHSo0rNRdeWCsMAwzzo8jcn3UaZRi8vt5YQEauf8WG1kf+mB/x+pkDLRsUfziS2ix0pjSAZrpoiXPk4okCOVQ==" saltValue="JmmZ0JfiPzBPqb6nnyONOA==" spinCount="100000"/>
  <workbookPr codeName="Ten_skoroszyt"/>
  <mc:AlternateContent xmlns:mc="http://schemas.openxmlformats.org/markup-compatibility/2006">
    <mc:Choice Requires="x15">
      <x15ac:absPath xmlns:x15ac="http://schemas.microsoft.com/office/spreadsheetml/2010/11/ac" url="D:\R-Desktop\"/>
    </mc:Choice>
  </mc:AlternateContent>
  <bookViews>
    <workbookView xWindow="120" yWindow="96" windowWidth="9012" windowHeight="4896"/>
  </bookViews>
  <sheets>
    <sheet name="Biorytmy" sheetId="5" r:id="rId1"/>
    <sheet name="Obliczenia" sheetId="1" state="veryHidden" r:id="rId2"/>
  </sheets>
  <definedNames>
    <definedName name="_wsp23">Obliczenia!$C$10</definedName>
    <definedName name="_wsp28">Obliczenia!$C$11</definedName>
    <definedName name="_wsp33">Obliczenia!$C$12</definedName>
    <definedName name="data_dzisiejsza">Obliczenia!$C$3</definedName>
    <definedName name="data_urodzenia">Obliczenia!$C$2</definedName>
    <definedName name="dzień_cyklu_fizycznego">Obliczenia!$C$5</definedName>
    <definedName name="dzień_cyklu_intelektualnego">Obliczenia!$C$7</definedName>
    <definedName name="dzień_cyklu_psychicznego">Obliczenia!$C$6</definedName>
    <definedName name="ilość_dni">Obliczenia!$C$4</definedName>
  </definedNames>
  <calcPr calcId="152511"/>
</workbook>
</file>

<file path=xl/calcChain.xml><?xml version="1.0" encoding="utf-8"?>
<calcChain xmlns="http://schemas.openxmlformats.org/spreadsheetml/2006/main">
  <c r="C2" i="1" l="1"/>
  <c r="C3" i="1"/>
  <c r="G4" i="5" s="1"/>
  <c r="C10" i="1"/>
  <c r="C11" i="1"/>
  <c r="C12" i="1"/>
  <c r="E12" i="1"/>
  <c r="E11" i="1" s="1"/>
  <c r="E10" i="1" s="1"/>
  <c r="E9" i="1" s="1"/>
  <c r="E8" i="1" s="1"/>
  <c r="E7" i="1" s="1"/>
  <c r="E6" i="1" s="1"/>
  <c r="E5" i="1" s="1"/>
  <c r="E4" i="1" s="1"/>
  <c r="E3" i="1" s="1"/>
  <c r="C4" i="1" l="1"/>
  <c r="D4" i="5" s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C5" i="1" l="1"/>
  <c r="C6" i="1"/>
  <c r="C7" i="1"/>
  <c r="F12" i="1"/>
  <c r="F11" i="1" s="1"/>
  <c r="F10" i="1" s="1"/>
  <c r="I10" i="1" l="1"/>
  <c r="G10" i="1"/>
  <c r="H10" i="1"/>
  <c r="F9" i="1"/>
  <c r="G11" i="1"/>
  <c r="F13" i="1"/>
  <c r="F14" i="1" s="1"/>
  <c r="H12" i="1"/>
  <c r="G12" i="1"/>
  <c r="I12" i="1"/>
  <c r="H11" i="1"/>
  <c r="I11" i="1"/>
  <c r="G14" i="1" l="1"/>
  <c r="H14" i="1"/>
  <c r="I14" i="1"/>
  <c r="F15" i="1"/>
  <c r="F8" i="1"/>
  <c r="I9" i="1"/>
  <c r="H9" i="1"/>
  <c r="G9" i="1"/>
  <c r="H13" i="1"/>
  <c r="I13" i="1"/>
  <c r="G13" i="1"/>
  <c r="I15" i="1" l="1"/>
  <c r="F16" i="1"/>
  <c r="G15" i="1"/>
  <c r="H15" i="1"/>
  <c r="G8" i="1"/>
  <c r="F7" i="1"/>
  <c r="I8" i="1"/>
  <c r="H8" i="1"/>
  <c r="F17" i="1" l="1"/>
  <c r="G16" i="1"/>
  <c r="H16" i="1"/>
  <c r="I16" i="1"/>
  <c r="F6" i="1"/>
  <c r="H7" i="1"/>
  <c r="G7" i="1"/>
  <c r="I7" i="1"/>
  <c r="H17" i="1" l="1"/>
  <c r="I17" i="1"/>
  <c r="F18" i="1"/>
  <c r="G17" i="1"/>
  <c r="H6" i="1"/>
  <c r="F5" i="1"/>
  <c r="I6" i="1"/>
  <c r="G6" i="1"/>
  <c r="F19" i="1" l="1"/>
  <c r="H18" i="1"/>
  <c r="I18" i="1"/>
  <c r="G18" i="1"/>
  <c r="I5" i="1"/>
  <c r="G5" i="1"/>
  <c r="H5" i="1"/>
  <c r="F4" i="1"/>
  <c r="H19" i="1" l="1"/>
  <c r="G19" i="1"/>
  <c r="I19" i="1"/>
  <c r="F20" i="1"/>
  <c r="I4" i="1"/>
  <c r="H4" i="1"/>
  <c r="G4" i="1"/>
  <c r="F3" i="1"/>
  <c r="G20" i="1" l="1"/>
  <c r="I20" i="1"/>
  <c r="H20" i="1"/>
  <c r="F21" i="1"/>
  <c r="G3" i="1"/>
  <c r="H3" i="1"/>
  <c r="I3" i="1"/>
  <c r="F22" i="1" l="1"/>
  <c r="G21" i="1"/>
  <c r="I21" i="1"/>
  <c r="H21" i="1"/>
  <c r="G22" i="1" l="1"/>
  <c r="H22" i="1"/>
  <c r="I22" i="1"/>
  <c r="F23" i="1"/>
  <c r="F24" i="1" l="1"/>
  <c r="G23" i="1"/>
  <c r="H23" i="1"/>
  <c r="I23" i="1"/>
  <c r="F25" i="1" l="1"/>
  <c r="H24" i="1"/>
  <c r="G24" i="1"/>
  <c r="I24" i="1"/>
  <c r="G25" i="1" l="1"/>
  <c r="H25" i="1"/>
  <c r="I25" i="1"/>
  <c r="F26" i="1"/>
  <c r="F27" i="1" l="1"/>
  <c r="H26" i="1"/>
  <c r="I26" i="1"/>
  <c r="G26" i="1"/>
  <c r="G27" i="1" l="1"/>
  <c r="H27" i="1"/>
  <c r="I27" i="1"/>
  <c r="F28" i="1"/>
  <c r="G28" i="1" l="1"/>
  <c r="H28" i="1"/>
  <c r="I28" i="1"/>
  <c r="F29" i="1"/>
  <c r="G29" i="1" l="1"/>
  <c r="I29" i="1"/>
  <c r="F30" i="1"/>
  <c r="H29" i="1"/>
  <c r="I30" i="1" l="1"/>
  <c r="G30" i="1"/>
  <c r="H30" i="1"/>
</calcChain>
</file>

<file path=xl/sharedStrings.xml><?xml version="1.0" encoding="utf-8"?>
<sst xmlns="http://schemas.openxmlformats.org/spreadsheetml/2006/main" count="20" uniqueCount="16">
  <si>
    <t>Data urodzenia</t>
  </si>
  <si>
    <t>Data dzisiejsza</t>
  </si>
  <si>
    <t>Fizyczny</t>
  </si>
  <si>
    <t>Psychiczny</t>
  </si>
  <si>
    <t>Intelektualny</t>
  </si>
  <si>
    <t>data</t>
  </si>
  <si>
    <t>fizyczny</t>
  </si>
  <si>
    <t>psychiczny</t>
  </si>
  <si>
    <t>intelektualny</t>
  </si>
  <si>
    <t>Ilość dni za</t>
  </si>
  <si>
    <t>Współczynniki</t>
  </si>
  <si>
    <t>dni</t>
  </si>
  <si>
    <t>Tu wpisz datę urodzenia:</t>
  </si>
  <si>
    <t>Masz za sobą:</t>
  </si>
  <si>
    <t>Dziś jest:</t>
  </si>
  <si>
    <t>wersja DEMO umożliwia wybór daty urodzenia tylko w zakresie lat 1990 - 2000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</si>
</sst>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\ _z_ł_-;\-* #,##0\ _z_ł_-;_-* &quot;-&quot;??\ _z_ł_-;_-@_-"/>
    <numFmt numFmtId="166" formatCode="_-* #,##0.000000000000000\ _z_ł_-;\-* #,##0.000000000000000\ _z_ł_-;_-* &quot;-&quot;??\ _z_ł_-;_-@_-"/>
    <numFmt numFmtId="167" formatCode="0.0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10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3" xfId="0" applyFont="1" applyBorder="1"/>
    <xf numFmtId="14" fontId="2" fillId="0" borderId="4" xfId="0" applyNumberFormat="1" applyFont="1" applyBorder="1" applyProtection="1"/>
    <xf numFmtId="0" fontId="2" fillId="0" borderId="0" xfId="0" applyFont="1"/>
    <xf numFmtId="0" fontId="2" fillId="0" borderId="14" xfId="0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/>
    <xf numFmtId="14" fontId="2" fillId="0" borderId="10" xfId="0" applyNumberFormat="1" applyFont="1" applyBorder="1"/>
    <xf numFmtId="14" fontId="2" fillId="0" borderId="15" xfId="0" applyNumberFormat="1" applyFont="1" applyBorder="1"/>
    <xf numFmtId="167" fontId="2" fillId="0" borderId="13" xfId="0" applyNumberFormat="1" applyFont="1" applyBorder="1"/>
    <xf numFmtId="164" fontId="2" fillId="0" borderId="12" xfId="1" applyNumberFormat="1" applyFont="1" applyBorder="1" applyAlignment="1"/>
    <xf numFmtId="164" fontId="2" fillId="0" borderId="1" xfId="1" applyNumberFormat="1" applyFont="1" applyBorder="1" applyAlignment="1"/>
    <xf numFmtId="164" fontId="2" fillId="0" borderId="13" xfId="1" applyNumberFormat="1" applyFont="1" applyBorder="1" applyAlignment="1"/>
    <xf numFmtId="0" fontId="2" fillId="0" borderId="9" xfId="0" applyFont="1" applyBorder="1"/>
    <xf numFmtId="165" fontId="2" fillId="0" borderId="10" xfId="1" applyNumberFormat="1" applyFont="1" applyBorder="1"/>
    <xf numFmtId="14" fontId="2" fillId="0" borderId="5" xfId="0" applyNumberFormat="1" applyFont="1" applyBorder="1"/>
    <xf numFmtId="167" fontId="2" fillId="0" borderId="6" xfId="0" applyNumberFormat="1" applyFont="1" applyBorder="1"/>
    <xf numFmtId="43" fontId="2" fillId="0" borderId="4" xfId="1" applyFont="1" applyBorder="1"/>
    <xf numFmtId="9" fontId="2" fillId="0" borderId="0" xfId="2" applyFont="1" applyBorder="1"/>
    <xf numFmtId="43" fontId="2" fillId="0" borderId="6" xfId="1" applyFont="1" applyBorder="1"/>
    <xf numFmtId="0" fontId="2" fillId="0" borderId="7" xfId="0" applyFont="1" applyBorder="1"/>
    <xf numFmtId="43" fontId="2" fillId="0" borderId="8" xfId="1" applyFont="1" applyBorder="1"/>
    <xf numFmtId="0" fontId="2" fillId="0" borderId="5" xfId="0" applyNumberFormat="1" applyFont="1" applyBorder="1"/>
    <xf numFmtId="166" fontId="2" fillId="0" borderId="6" xfId="1" applyNumberFormat="1" applyFont="1" applyBorder="1" applyAlignment="1"/>
    <xf numFmtId="0" fontId="2" fillId="0" borderId="7" xfId="0" applyNumberFormat="1" applyFont="1" applyBorder="1"/>
    <xf numFmtId="166" fontId="2" fillId="0" borderId="8" xfId="1" applyNumberFormat="1" applyFont="1" applyBorder="1" applyAlignment="1"/>
    <xf numFmtId="14" fontId="3" fillId="0" borderId="5" xfId="0" applyNumberFormat="1" applyFont="1" applyBorder="1"/>
    <xf numFmtId="167" fontId="3" fillId="0" borderId="6" xfId="1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167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18" xfId="0" applyFont="1" applyFill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vertical="center"/>
      <protection hidden="1"/>
    </xf>
    <xf numFmtId="0" fontId="2" fillId="3" borderId="20" xfId="0" applyFont="1" applyFill="1" applyBorder="1" applyAlignment="1" applyProtection="1">
      <alignment vertical="center"/>
      <protection hidden="1"/>
    </xf>
    <xf numFmtId="0" fontId="2" fillId="3" borderId="21" xfId="0" applyFont="1" applyFill="1" applyBorder="1" applyAlignment="1" applyProtection="1">
      <alignment vertical="center"/>
      <protection hidden="1"/>
    </xf>
    <xf numFmtId="0" fontId="2" fillId="3" borderId="22" xfId="0" applyFont="1" applyFill="1" applyBorder="1" applyAlignment="1" applyProtection="1">
      <alignment vertical="center"/>
      <protection hidden="1"/>
    </xf>
    <xf numFmtId="0" fontId="2" fillId="3" borderId="23" xfId="0" applyFont="1" applyFill="1" applyBorder="1" applyAlignment="1" applyProtection="1">
      <alignment vertical="center"/>
      <protection hidden="1"/>
    </xf>
    <xf numFmtId="0" fontId="2" fillId="3" borderId="24" xfId="0" applyFont="1" applyFill="1" applyBorder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horizontal="right" vertical="center"/>
      <protection hidden="1"/>
    </xf>
    <xf numFmtId="0" fontId="4" fillId="0" borderId="29" xfId="0" applyFont="1" applyFill="1" applyBorder="1" applyAlignment="1" applyProtection="1">
      <alignment horizontal="right" vertical="center"/>
      <protection hidden="1"/>
    </xf>
    <xf numFmtId="3" fontId="4" fillId="0" borderId="30" xfId="1" applyNumberFormat="1" applyFont="1" applyFill="1" applyBorder="1" applyAlignment="1" applyProtection="1">
      <alignment horizontal="right" vertical="center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14" fontId="4" fillId="2" borderId="27" xfId="0" applyNumberFormat="1" applyFont="1" applyFill="1" applyBorder="1" applyAlignment="1" applyProtection="1">
      <alignment horizontal="center" vertical="center"/>
      <protection locked="0"/>
    </xf>
    <xf numFmtId="14" fontId="4" fillId="2" borderId="28" xfId="0" applyNumberFormat="1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  <protection hidden="1"/>
    </xf>
    <xf numFmtId="14" fontId="2" fillId="0" borderId="34" xfId="0" applyNumberFormat="1" applyFont="1" applyFill="1" applyBorder="1" applyAlignment="1" applyProtection="1">
      <alignment horizontal="center" vertical="center"/>
      <protection hidden="1"/>
    </xf>
    <xf numFmtId="14" fontId="2" fillId="0" borderId="32" xfId="0" applyNumberFormat="1" applyFont="1" applyFill="1" applyBorder="1" applyAlignment="1" applyProtection="1">
      <alignment horizontal="center" vertical="center"/>
      <protection hidden="1"/>
    </xf>
    <xf numFmtId="14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3" borderId="0" xfId="0" applyFont="1" applyFill="1" applyBorder="1" applyAlignment="1" applyProtection="1">
      <alignment vertical="center"/>
      <protection hidden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83012236156538E-2"/>
          <c:y val="4.3619750645395167E-2"/>
          <c:w val="0.92523467557184569"/>
          <c:h val="0.79606044927846198"/>
        </c:manualLayout>
      </c:layout>
      <c:lineChart>
        <c:grouping val="standard"/>
        <c:varyColors val="0"/>
        <c:ser>
          <c:idx val="0"/>
          <c:order val="0"/>
          <c:tx>
            <c:strRef>
              <c:f>Obliczenia!$G$2</c:f>
              <c:strCache>
                <c:ptCount val="1"/>
                <c:pt idx="0">
                  <c:v>fizyczny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Obliczenia!$E$3:$E$30</c:f>
              <c:numCache>
                <c:formatCode>m/d/yyyy</c:formatCode>
                <c:ptCount val="28"/>
                <c:pt idx="0">
                  <c:v>43845</c:v>
                </c:pt>
                <c:pt idx="1">
                  <c:v>43846</c:v>
                </c:pt>
                <c:pt idx="2">
                  <c:v>43847</c:v>
                </c:pt>
                <c:pt idx="3">
                  <c:v>43848</c:v>
                </c:pt>
                <c:pt idx="4">
                  <c:v>43849</c:v>
                </c:pt>
                <c:pt idx="5">
                  <c:v>43850</c:v>
                </c:pt>
                <c:pt idx="6">
                  <c:v>43851</c:v>
                </c:pt>
                <c:pt idx="7">
                  <c:v>43852</c:v>
                </c:pt>
                <c:pt idx="8">
                  <c:v>43853</c:v>
                </c:pt>
                <c:pt idx="9">
                  <c:v>43854</c:v>
                </c:pt>
                <c:pt idx="10">
                  <c:v>43855</c:v>
                </c:pt>
                <c:pt idx="11">
                  <c:v>43856</c:v>
                </c:pt>
                <c:pt idx="12">
                  <c:v>43857</c:v>
                </c:pt>
                <c:pt idx="13">
                  <c:v>43858</c:v>
                </c:pt>
                <c:pt idx="14">
                  <c:v>43859</c:v>
                </c:pt>
                <c:pt idx="15">
                  <c:v>43860</c:v>
                </c:pt>
                <c:pt idx="16">
                  <c:v>43861</c:v>
                </c:pt>
                <c:pt idx="17">
                  <c:v>43862</c:v>
                </c:pt>
                <c:pt idx="18">
                  <c:v>43863</c:v>
                </c:pt>
                <c:pt idx="19">
                  <c:v>43864</c:v>
                </c:pt>
                <c:pt idx="20">
                  <c:v>43865</c:v>
                </c:pt>
                <c:pt idx="21">
                  <c:v>43866</c:v>
                </c:pt>
                <c:pt idx="22">
                  <c:v>43867</c:v>
                </c:pt>
                <c:pt idx="23">
                  <c:v>43868</c:v>
                </c:pt>
                <c:pt idx="24">
                  <c:v>43869</c:v>
                </c:pt>
                <c:pt idx="25">
                  <c:v>43870</c:v>
                </c:pt>
                <c:pt idx="26">
                  <c:v>43871</c:v>
                </c:pt>
                <c:pt idx="27">
                  <c:v>43872</c:v>
                </c:pt>
              </c:numCache>
            </c:numRef>
          </c:cat>
          <c:val>
            <c:numRef>
              <c:f>Obliczenia!$G$3:$G$30</c:f>
              <c:numCache>
                <c:formatCode>_-* #\ ##0.000\ _z_ł_-;\-* #\ ##0.000\ _z_ł_-;_-* "-"??\ _z_ł_-;_-@_-</c:formatCode>
                <c:ptCount val="28"/>
                <c:pt idx="0">
                  <c:v>0.13616664909668724</c:v>
                </c:pt>
                <c:pt idx="1">
                  <c:v>-0.13616664909587359</c:v>
                </c:pt>
                <c:pt idx="2">
                  <c:v>-0.39840108984595873</c:v>
                </c:pt>
                <c:pt idx="3">
                  <c:v>-0.63108794432586657</c:v>
                </c:pt>
                <c:pt idx="4">
                  <c:v>-0.81696989301034295</c:v>
                </c:pt>
                <c:pt idx="5">
                  <c:v>-0.94226092211878587</c:v>
                </c:pt>
                <c:pt idx="6">
                  <c:v>-0.99766876919053682</c:v>
                </c:pt>
                <c:pt idx="7">
                  <c:v>-0.97908408768240862</c:v>
                </c:pt>
                <c:pt idx="8">
                  <c:v>-0.88788521840253787</c:v>
                </c:pt>
                <c:pt idx="9">
                  <c:v>-0.73083596427831876</c:v>
                </c:pt>
                <c:pt idx="10">
                  <c:v>-0.51958395003561886</c:v>
                </c:pt>
                <c:pt idx="11">
                  <c:v>-0.26979677115716738</c:v>
                </c:pt>
                <c:pt idx="12">
                  <c:v>-8.0374509131564409E-14</c:v>
                </c:pt>
                <c:pt idx="13">
                  <c:v>0.26979677115701262</c:v>
                </c:pt>
                <c:pt idx="14">
                  <c:v>0.51958395003509306</c:v>
                </c:pt>
                <c:pt idx="15">
                  <c:v>0.73083596427789865</c:v>
                </c:pt>
                <c:pt idx="16">
                  <c:v>0.88788521840225465</c:v>
                </c:pt>
                <c:pt idx="17">
                  <c:v>0.9790840876822835</c:v>
                </c:pt>
                <c:pt idx="18">
                  <c:v>0.99766876919054781</c:v>
                </c:pt>
                <c:pt idx="19">
                  <c:v>0.94226092211883972</c:v>
                </c:pt>
                <c:pt idx="20">
                  <c:v>0.81696989301069789</c:v>
                </c:pt>
                <c:pt idx="21">
                  <c:v>0.63108794432634407</c:v>
                </c:pt>
                <c:pt idx="22">
                  <c:v>0.39840108984652328</c:v>
                </c:pt>
                <c:pt idx="23">
                  <c:v>0.13616664909648335</c:v>
                </c:pt>
                <c:pt idx="24">
                  <c:v>-0.13616664909607748</c:v>
                </c:pt>
                <c:pt idx="25">
                  <c:v>-0.39840108984614747</c:v>
                </c:pt>
                <c:pt idx="26">
                  <c:v>-0.63108794432602622</c:v>
                </c:pt>
                <c:pt idx="27">
                  <c:v>-0.8169698930101994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Obliczenia!$H$2</c:f>
              <c:strCache>
                <c:ptCount val="1"/>
                <c:pt idx="0">
                  <c:v>psychiczny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Obliczenia!$E$3:$E$30</c:f>
              <c:numCache>
                <c:formatCode>m/d/yyyy</c:formatCode>
                <c:ptCount val="28"/>
                <c:pt idx="0">
                  <c:v>43845</c:v>
                </c:pt>
                <c:pt idx="1">
                  <c:v>43846</c:v>
                </c:pt>
                <c:pt idx="2">
                  <c:v>43847</c:v>
                </c:pt>
                <c:pt idx="3">
                  <c:v>43848</c:v>
                </c:pt>
                <c:pt idx="4">
                  <c:v>43849</c:v>
                </c:pt>
                <c:pt idx="5">
                  <c:v>43850</c:v>
                </c:pt>
                <c:pt idx="6">
                  <c:v>43851</c:v>
                </c:pt>
                <c:pt idx="7">
                  <c:v>43852</c:v>
                </c:pt>
                <c:pt idx="8">
                  <c:v>43853</c:v>
                </c:pt>
                <c:pt idx="9">
                  <c:v>43854</c:v>
                </c:pt>
                <c:pt idx="10">
                  <c:v>43855</c:v>
                </c:pt>
                <c:pt idx="11">
                  <c:v>43856</c:v>
                </c:pt>
                <c:pt idx="12">
                  <c:v>43857</c:v>
                </c:pt>
                <c:pt idx="13">
                  <c:v>43858</c:v>
                </c:pt>
                <c:pt idx="14">
                  <c:v>43859</c:v>
                </c:pt>
                <c:pt idx="15">
                  <c:v>43860</c:v>
                </c:pt>
                <c:pt idx="16">
                  <c:v>43861</c:v>
                </c:pt>
                <c:pt idx="17">
                  <c:v>43862</c:v>
                </c:pt>
                <c:pt idx="18">
                  <c:v>43863</c:v>
                </c:pt>
                <c:pt idx="19">
                  <c:v>43864</c:v>
                </c:pt>
                <c:pt idx="20">
                  <c:v>43865</c:v>
                </c:pt>
                <c:pt idx="21">
                  <c:v>43866</c:v>
                </c:pt>
                <c:pt idx="22">
                  <c:v>43867</c:v>
                </c:pt>
                <c:pt idx="23">
                  <c:v>43868</c:v>
                </c:pt>
                <c:pt idx="24">
                  <c:v>43869</c:v>
                </c:pt>
                <c:pt idx="25">
                  <c:v>43870</c:v>
                </c:pt>
                <c:pt idx="26">
                  <c:v>43871</c:v>
                </c:pt>
                <c:pt idx="27">
                  <c:v>43872</c:v>
                </c:pt>
              </c:numCache>
            </c:numRef>
          </c:cat>
          <c:val>
            <c:numRef>
              <c:f>Obliczenia!$H$3:$H$30</c:f>
              <c:numCache>
                <c:formatCode>_-* #\ ##0.000\ _z_ł_-;\-* #\ ##0.000\ _z_ł_-;_-* "-"??\ _z_ł_-;_-@_-</c:formatCode>
                <c:ptCount val="28"/>
                <c:pt idx="0">
                  <c:v>0.22252093395622738</c:v>
                </c:pt>
                <c:pt idx="1">
                  <c:v>0.43388373911726485</c:v>
                </c:pt>
                <c:pt idx="2">
                  <c:v>0.62348980185864988</c:v>
                </c:pt>
                <c:pt idx="3">
                  <c:v>0.78183148246781575</c:v>
                </c:pt>
                <c:pt idx="4">
                  <c:v>0.90096886790236497</c:v>
                </c:pt>
                <c:pt idx="5">
                  <c:v>0.97492791218184449</c:v>
                </c:pt>
                <c:pt idx="6">
                  <c:v>1</c:v>
                </c:pt>
                <c:pt idx="7">
                  <c:v>0.97492791218180674</c:v>
                </c:pt>
                <c:pt idx="8">
                  <c:v>0.90096886790248876</c:v>
                </c:pt>
                <c:pt idx="9">
                  <c:v>0.78183148246799361</c:v>
                </c:pt>
                <c:pt idx="10">
                  <c:v>0.62348980185887282</c:v>
                </c:pt>
                <c:pt idx="11">
                  <c:v>0.43388373911752182</c:v>
                </c:pt>
                <c:pt idx="12">
                  <c:v>0.22252093395650543</c:v>
                </c:pt>
                <c:pt idx="13">
                  <c:v>-2.2533407431635233E-14</c:v>
                </c:pt>
                <c:pt idx="14">
                  <c:v>-0.22252093395610603</c:v>
                </c:pt>
                <c:pt idx="15">
                  <c:v>-0.43388373911756239</c:v>
                </c:pt>
                <c:pt idx="16">
                  <c:v>-0.62348980185855252</c:v>
                </c:pt>
                <c:pt idx="17">
                  <c:v>-0.7818314824680217</c:v>
                </c:pt>
                <c:pt idx="18">
                  <c:v>-0.90096886790231101</c:v>
                </c:pt>
                <c:pt idx="19">
                  <c:v>-0.97492791218181674</c:v>
                </c:pt>
                <c:pt idx="20">
                  <c:v>-1</c:v>
                </c:pt>
                <c:pt idx="21">
                  <c:v>-0.97492791218183439</c:v>
                </c:pt>
                <c:pt idx="22">
                  <c:v>-0.90096886790254271</c:v>
                </c:pt>
                <c:pt idx="23">
                  <c:v>-0.78183148246807121</c:v>
                </c:pt>
                <c:pt idx="24">
                  <c:v>-0.62348980185897018</c:v>
                </c:pt>
                <c:pt idx="25">
                  <c:v>-0.43388373911763395</c:v>
                </c:pt>
                <c:pt idx="26">
                  <c:v>-0.22252093395662678</c:v>
                </c:pt>
                <c:pt idx="27">
                  <c:v>-1.0193408617187316E-13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Obliczenia!$I$2</c:f>
              <c:strCache>
                <c:ptCount val="1"/>
                <c:pt idx="0">
                  <c:v>intelektualny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Obliczenia!$E$3:$E$30</c:f>
              <c:numCache>
                <c:formatCode>m/d/yyyy</c:formatCode>
                <c:ptCount val="28"/>
                <c:pt idx="0">
                  <c:v>43845</c:v>
                </c:pt>
                <c:pt idx="1">
                  <c:v>43846</c:v>
                </c:pt>
                <c:pt idx="2">
                  <c:v>43847</c:v>
                </c:pt>
                <c:pt idx="3">
                  <c:v>43848</c:v>
                </c:pt>
                <c:pt idx="4">
                  <c:v>43849</c:v>
                </c:pt>
                <c:pt idx="5">
                  <c:v>43850</c:v>
                </c:pt>
                <c:pt idx="6">
                  <c:v>43851</c:v>
                </c:pt>
                <c:pt idx="7">
                  <c:v>43852</c:v>
                </c:pt>
                <c:pt idx="8">
                  <c:v>43853</c:v>
                </c:pt>
                <c:pt idx="9">
                  <c:v>43854</c:v>
                </c:pt>
                <c:pt idx="10">
                  <c:v>43855</c:v>
                </c:pt>
                <c:pt idx="11">
                  <c:v>43856</c:v>
                </c:pt>
                <c:pt idx="12">
                  <c:v>43857</c:v>
                </c:pt>
                <c:pt idx="13">
                  <c:v>43858</c:v>
                </c:pt>
                <c:pt idx="14">
                  <c:v>43859</c:v>
                </c:pt>
                <c:pt idx="15">
                  <c:v>43860</c:v>
                </c:pt>
                <c:pt idx="16">
                  <c:v>43861</c:v>
                </c:pt>
                <c:pt idx="17">
                  <c:v>43862</c:v>
                </c:pt>
                <c:pt idx="18">
                  <c:v>43863</c:v>
                </c:pt>
                <c:pt idx="19">
                  <c:v>43864</c:v>
                </c:pt>
                <c:pt idx="20">
                  <c:v>43865</c:v>
                </c:pt>
                <c:pt idx="21">
                  <c:v>43866</c:v>
                </c:pt>
                <c:pt idx="22">
                  <c:v>43867</c:v>
                </c:pt>
                <c:pt idx="23">
                  <c:v>43868</c:v>
                </c:pt>
                <c:pt idx="24">
                  <c:v>43869</c:v>
                </c:pt>
                <c:pt idx="25">
                  <c:v>43870</c:v>
                </c:pt>
                <c:pt idx="26">
                  <c:v>43871</c:v>
                </c:pt>
                <c:pt idx="27">
                  <c:v>43872</c:v>
                </c:pt>
              </c:numCache>
            </c:numRef>
          </c:cat>
          <c:val>
            <c:numRef>
              <c:f>Obliczenia!$I$3:$I$30</c:f>
              <c:numCache>
                <c:formatCode>_-* #\ ##0.000\ _z_ł_-;\-* #\ ##0.000\ _z_ł_-;_-* "-"??\ _z_ł_-;_-@_-</c:formatCode>
                <c:ptCount val="28"/>
                <c:pt idx="0">
                  <c:v>-0.45822652172734307</c:v>
                </c:pt>
                <c:pt idx="1">
                  <c:v>-0.61815898622032306</c:v>
                </c:pt>
                <c:pt idx="2">
                  <c:v>-0.75574957435413559</c:v>
                </c:pt>
                <c:pt idx="3">
                  <c:v>-0.86602540378443083</c:v>
                </c:pt>
                <c:pt idx="4">
                  <c:v>-0.94500081871457076</c:v>
                </c:pt>
                <c:pt idx="5">
                  <c:v>-0.98982144188091459</c:v>
                </c:pt>
                <c:pt idx="6">
                  <c:v>-0.9988673391830275</c:v>
                </c:pt>
                <c:pt idx="7">
                  <c:v>-0.97181156832359794</c:v>
                </c:pt>
                <c:pt idx="8">
                  <c:v>-0.90963199535454631</c:v>
                </c:pt>
                <c:pt idx="9">
                  <c:v>-0.8145759520505389</c:v>
                </c:pt>
                <c:pt idx="10">
                  <c:v>-0.69007901148224138</c:v>
                </c:pt>
                <c:pt idx="11">
                  <c:v>-0.54064081745560355</c:v>
                </c:pt>
                <c:pt idx="12">
                  <c:v>-0.37166245566059702</c:v>
                </c:pt>
                <c:pt idx="13">
                  <c:v>-0.18925124436052673</c:v>
                </c:pt>
                <c:pt idx="14">
                  <c:v>-4.018309122943986E-13</c:v>
                </c:pt>
                <c:pt idx="15">
                  <c:v>0.18925124436018415</c:v>
                </c:pt>
                <c:pt idx="16">
                  <c:v>0.37166245566027306</c:v>
                </c:pt>
                <c:pt idx="17">
                  <c:v>0.54064081745531001</c:v>
                </c:pt>
                <c:pt idx="18">
                  <c:v>0.6900790114819888</c:v>
                </c:pt>
                <c:pt idx="19">
                  <c:v>0.8145759520503365</c:v>
                </c:pt>
                <c:pt idx="20">
                  <c:v>0.90963199535440131</c:v>
                </c:pt>
                <c:pt idx="21">
                  <c:v>0.97181156832351567</c:v>
                </c:pt>
                <c:pt idx="22">
                  <c:v>0.99886733918298931</c:v>
                </c:pt>
                <c:pt idx="23">
                  <c:v>0.98982144188096433</c:v>
                </c:pt>
                <c:pt idx="24">
                  <c:v>0.94500081871468489</c:v>
                </c:pt>
                <c:pt idx="25">
                  <c:v>0.86602540378460524</c:v>
                </c:pt>
                <c:pt idx="26">
                  <c:v>0.75574957435436407</c:v>
                </c:pt>
                <c:pt idx="27">
                  <c:v>0.6181589862205974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11992464"/>
        <c:axId val="-1411991376"/>
      </c:lineChart>
      <c:dateAx>
        <c:axId val="-1411992464"/>
        <c:scaling>
          <c:orientation val="minMax"/>
        </c:scaling>
        <c:delete val="0"/>
        <c:axPos val="b"/>
        <c:numFmt formatCode="yyyy/mm/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 Light" panose="020F0302020204030204" pitchFamily="34" charset="0"/>
                <a:ea typeface="Arial CE"/>
                <a:cs typeface="Calibri Light" panose="020F0302020204030204" pitchFamily="34" charset="0"/>
              </a:defRPr>
            </a:pPr>
            <a:endParaRPr lang="pl-PL"/>
          </a:p>
        </c:txPr>
        <c:crossAx val="-14119913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-1411991376"/>
        <c:scaling>
          <c:orientation val="minMax"/>
          <c:max val="1"/>
          <c:min val="-1"/>
        </c:scaling>
        <c:delete val="0"/>
        <c:axPos val="r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 Light" panose="020F0302020204030204" pitchFamily="34" charset="0"/>
                <a:ea typeface="Arial CE"/>
                <a:cs typeface="Calibri Light" panose="020F0302020204030204" pitchFamily="34" charset="0"/>
              </a:defRPr>
            </a:pPr>
            <a:endParaRPr lang="pl-PL"/>
          </a:p>
        </c:txPr>
        <c:crossAx val="-1411992464"/>
        <c:crosses val="max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6509880014998124"/>
          <c:y val="0.89420488823060107"/>
          <c:w val="0.69663123359580126"/>
          <c:h val="7.9969542849891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j-lt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28575</xdr:rowOff>
    </xdr:from>
    <xdr:to>
      <xdr:col>8</xdr:col>
      <xdr:colOff>161925</xdr:colOff>
      <xdr:row>23</xdr:row>
      <xdr:rowOff>85725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1703070</xdr:colOff>
      <xdr:row>7</xdr:row>
      <xdr:rowOff>142875</xdr:rowOff>
    </xdr:from>
    <xdr:to>
      <xdr:col>2</xdr:col>
      <xdr:colOff>1703070</xdr:colOff>
      <xdr:row>21</xdr:row>
      <xdr:rowOff>38100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2114550" y="1384935"/>
          <a:ext cx="0" cy="2242185"/>
        </a:xfrm>
        <a:prstGeom prst="line">
          <a:avLst/>
        </a:prstGeom>
        <a:noFill/>
        <a:ln w="76200">
          <a:solidFill>
            <a:schemeClr val="bg1">
              <a:lumMod val="75000"/>
              <a:alpha val="50196"/>
            </a:schemeClr>
          </a:solidFill>
          <a:round/>
          <a:headEnd/>
          <a:tailEnd/>
        </a:ln>
      </xdr:spPr>
    </xdr:sp>
    <xdr:clientData/>
  </xdr:twoCellAnchor>
  <xdr:twoCellAnchor>
    <xdr:from>
      <xdr:col>2</xdr:col>
      <xdr:colOff>15240</xdr:colOff>
      <xdr:row>7</xdr:row>
      <xdr:rowOff>121920</xdr:rowOff>
    </xdr:from>
    <xdr:to>
      <xdr:col>2</xdr:col>
      <xdr:colOff>1671240</xdr:colOff>
      <xdr:row>20</xdr:row>
      <xdr:rowOff>152400</xdr:rowOff>
    </xdr:to>
    <xdr:sp macro="" textlink="">
      <xdr:nvSpPr>
        <xdr:cNvPr id="2" name="Prostokąt 1"/>
        <xdr:cNvSpPr/>
      </xdr:nvSpPr>
      <xdr:spPr bwMode="auto">
        <a:xfrm>
          <a:off x="426720" y="1363980"/>
          <a:ext cx="1656000" cy="2209800"/>
        </a:xfrm>
        <a:prstGeom prst="rect">
          <a:avLst/>
        </a:prstGeom>
        <a:gradFill>
          <a:gsLst>
            <a:gs pos="0">
              <a:srgbClr val="FFFFFF"/>
            </a:gs>
            <a:gs pos="100000">
              <a:srgbClr val="FFFFFF">
                <a:alpha val="50196"/>
              </a:srgbClr>
            </a:gs>
          </a:gsLst>
          <a:lin ang="0" scaled="0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4"/>
  <sheetViews>
    <sheetView showGridLines="0" tabSelected="1" zoomScaleNormal="100" workbookViewId="0">
      <selection activeCell="D3" sqref="D3:E3"/>
    </sheetView>
  </sheetViews>
  <sheetFormatPr defaultColWidth="0" defaultRowHeight="13.2" x14ac:dyDescent="0.25"/>
  <cols>
    <col min="1" max="1" width="3.109375" style="36" customWidth="1"/>
    <col min="2" max="2" width="2.88671875" style="36" customWidth="1"/>
    <col min="3" max="3" width="27.33203125" style="36" customWidth="1"/>
    <col min="4" max="4" width="13.6640625" style="36" customWidth="1"/>
    <col min="5" max="8" width="9.109375" style="36" customWidth="1"/>
    <col min="9" max="9" width="5.5546875" style="36" customWidth="1"/>
    <col min="10" max="256" width="9.109375" style="36" customWidth="1"/>
    <col min="257" max="16384" width="0" style="36" hidden="1"/>
  </cols>
  <sheetData>
    <row r="1" spans="2:9" ht="13.8" thickBot="1" x14ac:dyDescent="0.3"/>
    <row r="2" spans="2:9" ht="13.8" thickBot="1" x14ac:dyDescent="0.3">
      <c r="B2" s="38"/>
      <c r="C2" s="39"/>
      <c r="D2" s="39"/>
      <c r="E2" s="39"/>
      <c r="F2" s="39"/>
      <c r="G2" s="39"/>
      <c r="H2" s="39"/>
      <c r="I2" s="40"/>
    </row>
    <row r="3" spans="2:9" ht="15" x14ac:dyDescent="0.25">
      <c r="B3" s="41"/>
      <c r="C3" s="46" t="s">
        <v>12</v>
      </c>
      <c r="D3" s="50">
        <v>28976</v>
      </c>
      <c r="E3" s="51"/>
      <c r="F3" s="37"/>
      <c r="G3" s="54" t="s">
        <v>14</v>
      </c>
      <c r="H3" s="55"/>
      <c r="I3" s="42"/>
    </row>
    <row r="4" spans="2:9" ht="15.6" thickBot="1" x14ac:dyDescent="0.3">
      <c r="B4" s="41"/>
      <c r="C4" s="47" t="s">
        <v>13</v>
      </c>
      <c r="D4" s="48">
        <f ca="1">ilość_dni</f>
        <v>14878</v>
      </c>
      <c r="E4" s="49" t="s">
        <v>11</v>
      </c>
      <c r="F4" s="37"/>
      <c r="G4" s="52">
        <f ca="1">data_dzisiejsza</f>
        <v>43854</v>
      </c>
      <c r="H4" s="53"/>
      <c r="I4" s="42"/>
    </row>
    <row r="5" spans="2:9" x14ac:dyDescent="0.25">
      <c r="B5" s="41"/>
      <c r="C5" s="37"/>
      <c r="D5" s="37"/>
      <c r="E5" s="37"/>
      <c r="F5" s="37"/>
      <c r="G5" s="37"/>
      <c r="H5" s="37"/>
      <c r="I5" s="42"/>
    </row>
    <row r="6" spans="2:9" x14ac:dyDescent="0.25">
      <c r="B6" s="41"/>
      <c r="C6" s="58" t="s">
        <v>15</v>
      </c>
      <c r="D6" s="37"/>
      <c r="E6" s="37"/>
      <c r="F6" s="37"/>
      <c r="G6" s="37"/>
      <c r="H6" s="37"/>
      <c r="I6" s="42"/>
    </row>
    <row r="7" spans="2:9" x14ac:dyDescent="0.25">
      <c r="B7" s="41"/>
      <c r="C7" s="37"/>
      <c r="D7" s="37"/>
      <c r="E7" s="37"/>
      <c r="F7" s="37"/>
      <c r="G7" s="37"/>
      <c r="H7" s="37"/>
      <c r="I7" s="42"/>
    </row>
    <row r="8" spans="2:9" x14ac:dyDescent="0.25">
      <c r="B8" s="41"/>
      <c r="C8" s="37"/>
      <c r="D8" s="37"/>
      <c r="E8" s="37"/>
      <c r="F8" s="37"/>
      <c r="G8" s="37"/>
      <c r="H8" s="37"/>
      <c r="I8" s="42"/>
    </row>
    <row r="9" spans="2:9" x14ac:dyDescent="0.25">
      <c r="B9" s="41"/>
      <c r="C9" s="37"/>
      <c r="D9" s="37"/>
      <c r="E9" s="37"/>
      <c r="F9" s="37"/>
      <c r="G9" s="37"/>
      <c r="H9" s="37"/>
      <c r="I9" s="42"/>
    </row>
    <row r="10" spans="2:9" x14ac:dyDescent="0.25">
      <c r="B10" s="41"/>
      <c r="C10" s="37"/>
      <c r="D10" s="37"/>
      <c r="E10" s="37"/>
      <c r="F10" s="37"/>
      <c r="G10" s="37"/>
      <c r="H10" s="37"/>
      <c r="I10" s="42"/>
    </row>
    <row r="11" spans="2:9" x14ac:dyDescent="0.25">
      <c r="B11" s="41"/>
      <c r="C11" s="37"/>
      <c r="D11" s="37"/>
      <c r="E11" s="37"/>
      <c r="F11" s="37"/>
      <c r="G11" s="37"/>
      <c r="H11" s="37"/>
      <c r="I11" s="42"/>
    </row>
    <row r="12" spans="2:9" x14ac:dyDescent="0.25">
      <c r="B12" s="41"/>
      <c r="C12" s="37"/>
      <c r="D12" s="37"/>
      <c r="E12" s="37"/>
      <c r="F12" s="37"/>
      <c r="G12" s="37"/>
      <c r="H12" s="37"/>
      <c r="I12" s="42"/>
    </row>
    <row r="13" spans="2:9" x14ac:dyDescent="0.25">
      <c r="B13" s="41"/>
      <c r="C13" s="37"/>
      <c r="D13" s="37"/>
      <c r="E13" s="37"/>
      <c r="F13" s="37"/>
      <c r="G13" s="37"/>
      <c r="H13" s="37"/>
      <c r="I13" s="42"/>
    </row>
    <row r="14" spans="2:9" x14ac:dyDescent="0.25">
      <c r="B14" s="41"/>
      <c r="C14" s="37"/>
      <c r="D14" s="37"/>
      <c r="E14" s="37"/>
      <c r="F14" s="37"/>
      <c r="G14" s="37"/>
      <c r="H14" s="37"/>
      <c r="I14" s="42"/>
    </row>
    <row r="15" spans="2:9" x14ac:dyDescent="0.25">
      <c r="B15" s="41"/>
      <c r="C15" s="37"/>
      <c r="D15" s="37"/>
      <c r="E15" s="37"/>
      <c r="F15" s="37"/>
      <c r="G15" s="37"/>
      <c r="H15" s="37"/>
      <c r="I15" s="42"/>
    </row>
    <row r="16" spans="2:9" x14ac:dyDescent="0.25">
      <c r="B16" s="41"/>
      <c r="C16" s="37"/>
      <c r="D16" s="37"/>
      <c r="E16" s="37"/>
      <c r="F16" s="37"/>
      <c r="G16" s="37"/>
      <c r="H16" s="37"/>
      <c r="I16" s="42"/>
    </row>
    <row r="17" spans="2:9" x14ac:dyDescent="0.25">
      <c r="B17" s="41"/>
      <c r="C17" s="37"/>
      <c r="D17" s="37"/>
      <c r="E17" s="37"/>
      <c r="F17" s="37"/>
      <c r="G17" s="37"/>
      <c r="H17" s="37"/>
      <c r="I17" s="42"/>
    </row>
    <row r="18" spans="2:9" x14ac:dyDescent="0.25">
      <c r="B18" s="41"/>
      <c r="C18" s="37"/>
      <c r="D18" s="37"/>
      <c r="E18" s="37"/>
      <c r="F18" s="37"/>
      <c r="G18" s="37"/>
      <c r="H18" s="37"/>
      <c r="I18" s="42"/>
    </row>
    <row r="19" spans="2:9" x14ac:dyDescent="0.25">
      <c r="B19" s="41"/>
      <c r="C19" s="37"/>
      <c r="D19" s="37"/>
      <c r="E19" s="37"/>
      <c r="F19" s="37"/>
      <c r="G19" s="37"/>
      <c r="H19" s="37"/>
      <c r="I19" s="42"/>
    </row>
    <row r="20" spans="2:9" x14ac:dyDescent="0.25">
      <c r="B20" s="41"/>
      <c r="C20" s="37"/>
      <c r="D20" s="37"/>
      <c r="E20" s="37"/>
      <c r="F20" s="37"/>
      <c r="G20" s="37"/>
      <c r="H20" s="37"/>
      <c r="I20" s="42"/>
    </row>
    <row r="21" spans="2:9" x14ac:dyDescent="0.25">
      <c r="B21" s="41"/>
      <c r="C21" s="37"/>
      <c r="D21" s="37"/>
      <c r="E21" s="37"/>
      <c r="F21" s="37"/>
      <c r="G21" s="37"/>
      <c r="H21" s="37"/>
      <c r="I21" s="42"/>
    </row>
    <row r="22" spans="2:9" x14ac:dyDescent="0.25">
      <c r="B22" s="41"/>
      <c r="C22" s="37"/>
      <c r="D22" s="37"/>
      <c r="E22" s="37"/>
      <c r="F22" s="37"/>
      <c r="G22" s="37"/>
      <c r="H22" s="37"/>
      <c r="I22" s="42"/>
    </row>
    <row r="23" spans="2:9" x14ac:dyDescent="0.25">
      <c r="B23" s="41"/>
      <c r="C23" s="37"/>
      <c r="D23" s="37"/>
      <c r="E23" s="37"/>
      <c r="F23" s="37"/>
      <c r="G23" s="37"/>
      <c r="H23" s="37"/>
      <c r="I23" s="42"/>
    </row>
    <row r="24" spans="2:9" ht="20.25" customHeight="1" thickBot="1" x14ac:dyDescent="0.3">
      <c r="B24" s="43"/>
      <c r="C24" s="44"/>
      <c r="D24" s="44"/>
      <c r="E24" s="44"/>
      <c r="F24" s="44"/>
      <c r="G24" s="44"/>
      <c r="H24" s="44"/>
      <c r="I24" s="45"/>
    </row>
  </sheetData>
  <mergeCells count="3">
    <mergeCell ref="D3:E3"/>
    <mergeCell ref="G4:H4"/>
    <mergeCell ref="G3:H3"/>
  </mergeCells>
  <dataValidations count="1">
    <dataValidation type="date" allowBlank="1" showInputMessage="1" showErrorMessage="1" sqref="D3:E3">
      <formula1>32874</formula1>
      <formula2>36526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30"/>
  <sheetViews>
    <sheetView showGridLines="0" workbookViewId="0">
      <selection activeCell="F12" sqref="F12"/>
    </sheetView>
  </sheetViews>
  <sheetFormatPr defaultColWidth="9.109375" defaultRowHeight="13.2" x14ac:dyDescent="0.25"/>
  <cols>
    <col min="1" max="1" width="2.5546875" style="3" customWidth="1"/>
    <col min="2" max="2" width="16.44140625" style="3" customWidth="1"/>
    <col min="3" max="3" width="25.6640625" style="3" customWidth="1"/>
    <col min="4" max="4" width="4" style="3" customWidth="1"/>
    <col min="5" max="5" width="14.5546875" style="3" customWidth="1"/>
    <col min="6" max="6" width="14.5546875" style="34" customWidth="1"/>
    <col min="7" max="9" width="14.5546875" style="35" customWidth="1"/>
    <col min="10" max="16384" width="9.109375" style="3"/>
  </cols>
  <sheetData>
    <row r="1" spans="2:9" ht="13.8" thickBot="1" x14ac:dyDescent="0.3"/>
    <row r="2" spans="2:9" s="9" customFormat="1" ht="13.8" thickBot="1" x14ac:dyDescent="0.3">
      <c r="B2" s="1" t="s">
        <v>0</v>
      </c>
      <c r="C2" s="2">
        <f>Biorytmy!D3</f>
        <v>28976</v>
      </c>
      <c r="D2" s="3"/>
      <c r="E2" s="4" t="s">
        <v>5</v>
      </c>
      <c r="F2" s="5" t="s">
        <v>11</v>
      </c>
      <c r="G2" s="6" t="s">
        <v>6</v>
      </c>
      <c r="H2" s="7" t="s">
        <v>7</v>
      </c>
      <c r="I2" s="8" t="s">
        <v>8</v>
      </c>
    </row>
    <row r="3" spans="2:9" x14ac:dyDescent="0.25">
      <c r="B3" s="10" t="s">
        <v>1</v>
      </c>
      <c r="C3" s="11">
        <f ca="1">TODAY()</f>
        <v>43854</v>
      </c>
      <c r="E3" s="12">
        <f ca="1">E4-1</f>
        <v>43845</v>
      </c>
      <c r="F3" s="13">
        <f t="shared" ref="E3:F10" ca="1" si="0">F4-1</f>
        <v>14869</v>
      </c>
      <c r="G3" s="14">
        <f t="shared" ref="G3:G12" ca="1" si="1">SIN(_wsp23*F3)</f>
        <v>0.13616664909668724</v>
      </c>
      <c r="H3" s="15">
        <f t="shared" ref="H3:H12" ca="1" si="2">SIN(_wsp28*F3)</f>
        <v>0.22252093395622738</v>
      </c>
      <c r="I3" s="16">
        <f t="shared" ref="I3:I12" ca="1" si="3">SIN(_wsp33*F3)</f>
        <v>-0.45822652172734307</v>
      </c>
    </row>
    <row r="4" spans="2:9" ht="13.8" thickBot="1" x14ac:dyDescent="0.3">
      <c r="B4" s="17" t="s">
        <v>9</v>
      </c>
      <c r="C4" s="18">
        <f ca="1">data_dzisiejsza-data_urodzenia</f>
        <v>14878</v>
      </c>
      <c r="E4" s="19">
        <f ca="1">E5-1</f>
        <v>43846</v>
      </c>
      <c r="F4" s="20">
        <f t="shared" ca="1" si="0"/>
        <v>14870</v>
      </c>
      <c r="G4" s="14">
        <f t="shared" ca="1" si="1"/>
        <v>-0.13616664909587359</v>
      </c>
      <c r="H4" s="15">
        <f t="shared" ca="1" si="2"/>
        <v>0.43388373911726485</v>
      </c>
      <c r="I4" s="16">
        <f t="shared" ca="1" si="3"/>
        <v>-0.61815898622032306</v>
      </c>
    </row>
    <row r="5" spans="2:9" x14ac:dyDescent="0.25">
      <c r="B5" s="1" t="s">
        <v>2</v>
      </c>
      <c r="C5" s="21">
        <f ca="1">ilość_dni-INT(ilość_dni/23)*23</f>
        <v>20</v>
      </c>
      <c r="D5" s="22"/>
      <c r="E5" s="19">
        <f t="shared" ca="1" si="0"/>
        <v>43847</v>
      </c>
      <c r="F5" s="20">
        <f t="shared" ca="1" si="0"/>
        <v>14871</v>
      </c>
      <c r="G5" s="14">
        <f t="shared" ca="1" si="1"/>
        <v>-0.39840108984595873</v>
      </c>
      <c r="H5" s="15">
        <f t="shared" ca="1" si="2"/>
        <v>0.62348980185864988</v>
      </c>
      <c r="I5" s="16">
        <f t="shared" ca="1" si="3"/>
        <v>-0.75574957435413559</v>
      </c>
    </row>
    <row r="6" spans="2:9" x14ac:dyDescent="0.25">
      <c r="B6" s="10" t="s">
        <v>3</v>
      </c>
      <c r="C6" s="23">
        <f ca="1">ilość_dni-INT(ilość_dni/28)*28</f>
        <v>10</v>
      </c>
      <c r="D6" s="22"/>
      <c r="E6" s="19">
        <f t="shared" ca="1" si="0"/>
        <v>43848</v>
      </c>
      <c r="F6" s="20">
        <f t="shared" ca="1" si="0"/>
        <v>14872</v>
      </c>
      <c r="G6" s="14">
        <f t="shared" ca="1" si="1"/>
        <v>-0.63108794432586657</v>
      </c>
      <c r="H6" s="15">
        <f t="shared" ca="1" si="2"/>
        <v>0.78183148246781575</v>
      </c>
      <c r="I6" s="16">
        <f t="shared" ca="1" si="3"/>
        <v>-0.86602540378443083</v>
      </c>
    </row>
    <row r="7" spans="2:9" ht="13.8" thickBot="1" x14ac:dyDescent="0.3">
      <c r="B7" s="24" t="s">
        <v>4</v>
      </c>
      <c r="C7" s="25">
        <f ca="1">ilość_dni-INT(ilość_dni/33)*33</f>
        <v>28</v>
      </c>
      <c r="D7" s="22"/>
      <c r="E7" s="19">
        <f t="shared" ca="1" si="0"/>
        <v>43849</v>
      </c>
      <c r="F7" s="20">
        <f t="shared" ca="1" si="0"/>
        <v>14873</v>
      </c>
      <c r="G7" s="14">
        <f t="shared" ca="1" si="1"/>
        <v>-0.81696989301034295</v>
      </c>
      <c r="H7" s="15">
        <f t="shared" ca="1" si="2"/>
        <v>0.90096886790236497</v>
      </c>
      <c r="I7" s="16">
        <f t="shared" ca="1" si="3"/>
        <v>-0.94500081871457076</v>
      </c>
    </row>
    <row r="8" spans="2:9" ht="13.8" thickBot="1" x14ac:dyDescent="0.3">
      <c r="E8" s="19">
        <f t="shared" ca="1" si="0"/>
        <v>43850</v>
      </c>
      <c r="F8" s="20">
        <f t="shared" ca="1" si="0"/>
        <v>14874</v>
      </c>
      <c r="G8" s="14">
        <f t="shared" ca="1" si="1"/>
        <v>-0.94226092211878587</v>
      </c>
      <c r="H8" s="15">
        <f t="shared" ca="1" si="2"/>
        <v>0.97492791218184449</v>
      </c>
      <c r="I8" s="16">
        <f t="shared" ca="1" si="3"/>
        <v>-0.98982144188091459</v>
      </c>
    </row>
    <row r="9" spans="2:9" x14ac:dyDescent="0.25">
      <c r="B9" s="56" t="s">
        <v>10</v>
      </c>
      <c r="C9" s="57"/>
      <c r="E9" s="19">
        <f t="shared" ca="1" si="0"/>
        <v>43851</v>
      </c>
      <c r="F9" s="20">
        <f t="shared" ca="1" si="0"/>
        <v>14875</v>
      </c>
      <c r="G9" s="14">
        <f t="shared" ca="1" si="1"/>
        <v>-0.99766876919053682</v>
      </c>
      <c r="H9" s="15">
        <f t="shared" ca="1" si="2"/>
        <v>1</v>
      </c>
      <c r="I9" s="16">
        <f t="shared" ca="1" si="3"/>
        <v>-0.9988673391830275</v>
      </c>
    </row>
    <row r="10" spans="2:9" x14ac:dyDescent="0.25">
      <c r="B10" s="26" t="s">
        <v>2</v>
      </c>
      <c r="C10" s="27">
        <f>2*PI()/23</f>
        <v>0.27318196987737331</v>
      </c>
      <c r="E10" s="19">
        <f t="shared" ca="1" si="0"/>
        <v>43852</v>
      </c>
      <c r="F10" s="20">
        <f t="shared" ca="1" si="0"/>
        <v>14876</v>
      </c>
      <c r="G10" s="14">
        <f t="shared" ca="1" si="1"/>
        <v>-0.97908408768240862</v>
      </c>
      <c r="H10" s="15">
        <f t="shared" ca="1" si="2"/>
        <v>0.97492791218180674</v>
      </c>
      <c r="I10" s="16">
        <f t="shared" ca="1" si="3"/>
        <v>-0.97181156832359794</v>
      </c>
    </row>
    <row r="11" spans="2:9" x14ac:dyDescent="0.25">
      <c r="B11" s="26" t="s">
        <v>3</v>
      </c>
      <c r="C11" s="27">
        <f>2*PI()/28</f>
        <v>0.22439947525641379</v>
      </c>
      <c r="E11" s="19">
        <f ca="1">E12-1</f>
        <v>43853</v>
      </c>
      <c r="F11" s="20">
        <f ca="1">F12-1</f>
        <v>14877</v>
      </c>
      <c r="G11" s="14">
        <f t="shared" ca="1" si="1"/>
        <v>-0.88788521840253787</v>
      </c>
      <c r="H11" s="15">
        <f t="shared" ca="1" si="2"/>
        <v>0.90096886790248876</v>
      </c>
      <c r="I11" s="16">
        <f t="shared" ca="1" si="3"/>
        <v>-0.90963199535454631</v>
      </c>
    </row>
    <row r="12" spans="2:9" ht="13.8" thickBot="1" x14ac:dyDescent="0.3">
      <c r="B12" s="28" t="s">
        <v>4</v>
      </c>
      <c r="C12" s="29">
        <f>2*PI()/33</f>
        <v>0.19039955476301776</v>
      </c>
      <c r="E12" s="30">
        <f ca="1">TODAY()</f>
        <v>43854</v>
      </c>
      <c r="F12" s="31">
        <f ca="1">ilość_dni</f>
        <v>14878</v>
      </c>
      <c r="G12" s="14">
        <f t="shared" ca="1" si="1"/>
        <v>-0.73083596427831876</v>
      </c>
      <c r="H12" s="15">
        <f t="shared" ca="1" si="2"/>
        <v>0.78183148246799361</v>
      </c>
      <c r="I12" s="16">
        <f t="shared" ca="1" si="3"/>
        <v>-0.8145759520505389</v>
      </c>
    </row>
    <row r="13" spans="2:9" x14ac:dyDescent="0.25">
      <c r="B13" s="32"/>
      <c r="C13" s="32"/>
      <c r="E13" s="19">
        <f ca="1">E12+1</f>
        <v>43855</v>
      </c>
      <c r="F13" s="20">
        <f ca="1">F12+1</f>
        <v>14879</v>
      </c>
      <c r="G13" s="14">
        <f t="shared" ref="G13:G30" ca="1" si="4">SIN(_wsp23*F13)</f>
        <v>-0.51958395003561886</v>
      </c>
      <c r="H13" s="15">
        <f t="shared" ref="H13:H30" ca="1" si="5">SIN(_wsp28*F13)</f>
        <v>0.62348980185887282</v>
      </c>
      <c r="I13" s="16">
        <f t="shared" ref="I13:I30" ca="1" si="6">SIN(_wsp33*F13)</f>
        <v>-0.69007901148224138</v>
      </c>
    </row>
    <row r="14" spans="2:9" x14ac:dyDescent="0.25">
      <c r="B14" s="32"/>
      <c r="C14" s="32"/>
      <c r="E14" s="19">
        <f t="shared" ref="E14:E30" ca="1" si="7">E13+1</f>
        <v>43856</v>
      </c>
      <c r="F14" s="20">
        <f t="shared" ref="F14:F30" ca="1" si="8">F13+1</f>
        <v>14880</v>
      </c>
      <c r="G14" s="14">
        <f t="shared" ca="1" si="4"/>
        <v>-0.26979677115716738</v>
      </c>
      <c r="H14" s="15">
        <f t="shared" ca="1" si="5"/>
        <v>0.43388373911752182</v>
      </c>
      <c r="I14" s="16">
        <f t="shared" ca="1" si="6"/>
        <v>-0.54064081745560355</v>
      </c>
    </row>
    <row r="15" spans="2:9" x14ac:dyDescent="0.25">
      <c r="B15" s="32"/>
      <c r="C15" s="33"/>
      <c r="E15" s="19">
        <f t="shared" ca="1" si="7"/>
        <v>43857</v>
      </c>
      <c r="F15" s="20">
        <f t="shared" ca="1" si="8"/>
        <v>14881</v>
      </c>
      <c r="G15" s="14">
        <f t="shared" ca="1" si="4"/>
        <v>-8.0374509131564409E-14</v>
      </c>
      <c r="H15" s="15">
        <f t="shared" ca="1" si="5"/>
        <v>0.22252093395650543</v>
      </c>
      <c r="I15" s="16">
        <f t="shared" ca="1" si="6"/>
        <v>-0.37166245566059702</v>
      </c>
    </row>
    <row r="16" spans="2:9" x14ac:dyDescent="0.25">
      <c r="B16" s="32"/>
      <c r="C16" s="33"/>
      <c r="E16" s="19">
        <f t="shared" ca="1" si="7"/>
        <v>43858</v>
      </c>
      <c r="F16" s="20">
        <f t="shared" ca="1" si="8"/>
        <v>14882</v>
      </c>
      <c r="G16" s="14">
        <f t="shared" ca="1" si="4"/>
        <v>0.26979677115701262</v>
      </c>
      <c r="H16" s="15">
        <f t="shared" ca="1" si="5"/>
        <v>-2.2533407431635233E-14</v>
      </c>
      <c r="I16" s="16">
        <f t="shared" ca="1" si="6"/>
        <v>-0.18925124436052673</v>
      </c>
    </row>
    <row r="17" spans="2:9" x14ac:dyDescent="0.25">
      <c r="B17" s="32"/>
      <c r="C17" s="33"/>
      <c r="E17" s="19">
        <f t="shared" ca="1" si="7"/>
        <v>43859</v>
      </c>
      <c r="F17" s="20">
        <f t="shared" ca="1" si="8"/>
        <v>14883</v>
      </c>
      <c r="G17" s="14">
        <f t="shared" ca="1" si="4"/>
        <v>0.51958395003509306</v>
      </c>
      <c r="H17" s="15">
        <f t="shared" ca="1" si="5"/>
        <v>-0.22252093395610603</v>
      </c>
      <c r="I17" s="16">
        <f t="shared" ca="1" si="6"/>
        <v>-4.018309122943986E-13</v>
      </c>
    </row>
    <row r="18" spans="2:9" x14ac:dyDescent="0.25">
      <c r="E18" s="19">
        <f t="shared" ca="1" si="7"/>
        <v>43860</v>
      </c>
      <c r="F18" s="20">
        <f t="shared" ca="1" si="8"/>
        <v>14884</v>
      </c>
      <c r="G18" s="14">
        <f t="shared" ca="1" si="4"/>
        <v>0.73083596427789865</v>
      </c>
      <c r="H18" s="15">
        <f t="shared" ca="1" si="5"/>
        <v>-0.43388373911756239</v>
      </c>
      <c r="I18" s="16">
        <f t="shared" ca="1" si="6"/>
        <v>0.18925124436018415</v>
      </c>
    </row>
    <row r="19" spans="2:9" x14ac:dyDescent="0.25">
      <c r="E19" s="19">
        <f t="shared" ca="1" si="7"/>
        <v>43861</v>
      </c>
      <c r="F19" s="20">
        <f t="shared" ca="1" si="8"/>
        <v>14885</v>
      </c>
      <c r="G19" s="14">
        <f t="shared" ca="1" si="4"/>
        <v>0.88788521840225465</v>
      </c>
      <c r="H19" s="15">
        <f t="shared" ca="1" si="5"/>
        <v>-0.62348980185855252</v>
      </c>
      <c r="I19" s="16">
        <f t="shared" ca="1" si="6"/>
        <v>0.37166245566027306</v>
      </c>
    </row>
    <row r="20" spans="2:9" x14ac:dyDescent="0.25">
      <c r="E20" s="19">
        <f t="shared" ca="1" si="7"/>
        <v>43862</v>
      </c>
      <c r="F20" s="20">
        <f t="shared" ca="1" si="8"/>
        <v>14886</v>
      </c>
      <c r="G20" s="14">
        <f t="shared" ca="1" si="4"/>
        <v>0.9790840876822835</v>
      </c>
      <c r="H20" s="15">
        <f t="shared" ca="1" si="5"/>
        <v>-0.7818314824680217</v>
      </c>
      <c r="I20" s="16">
        <f t="shared" ca="1" si="6"/>
        <v>0.54064081745531001</v>
      </c>
    </row>
    <row r="21" spans="2:9" x14ac:dyDescent="0.25">
      <c r="E21" s="19">
        <f t="shared" ca="1" si="7"/>
        <v>43863</v>
      </c>
      <c r="F21" s="20">
        <f t="shared" ca="1" si="8"/>
        <v>14887</v>
      </c>
      <c r="G21" s="14">
        <f t="shared" ca="1" si="4"/>
        <v>0.99766876919054781</v>
      </c>
      <c r="H21" s="15">
        <f t="shared" ca="1" si="5"/>
        <v>-0.90096886790231101</v>
      </c>
      <c r="I21" s="16">
        <f t="shared" ca="1" si="6"/>
        <v>0.6900790114819888</v>
      </c>
    </row>
    <row r="22" spans="2:9" x14ac:dyDescent="0.25">
      <c r="E22" s="19">
        <f t="shared" ca="1" si="7"/>
        <v>43864</v>
      </c>
      <c r="F22" s="20">
        <f t="shared" ca="1" si="8"/>
        <v>14888</v>
      </c>
      <c r="G22" s="14">
        <f t="shared" ca="1" si="4"/>
        <v>0.94226092211883972</v>
      </c>
      <c r="H22" s="15">
        <f t="shared" ca="1" si="5"/>
        <v>-0.97492791218181674</v>
      </c>
      <c r="I22" s="16">
        <f t="shared" ca="1" si="6"/>
        <v>0.8145759520503365</v>
      </c>
    </row>
    <row r="23" spans="2:9" x14ac:dyDescent="0.25">
      <c r="E23" s="19">
        <f t="shared" ca="1" si="7"/>
        <v>43865</v>
      </c>
      <c r="F23" s="20">
        <f t="shared" ca="1" si="8"/>
        <v>14889</v>
      </c>
      <c r="G23" s="14">
        <f t="shared" ca="1" si="4"/>
        <v>0.81696989301069789</v>
      </c>
      <c r="H23" s="15">
        <f t="shared" ca="1" si="5"/>
        <v>-1</v>
      </c>
      <c r="I23" s="16">
        <f t="shared" ca="1" si="6"/>
        <v>0.90963199535440131</v>
      </c>
    </row>
    <row r="24" spans="2:9" x14ac:dyDescent="0.25">
      <c r="E24" s="19">
        <f t="shared" ca="1" si="7"/>
        <v>43866</v>
      </c>
      <c r="F24" s="20">
        <f t="shared" ca="1" si="8"/>
        <v>14890</v>
      </c>
      <c r="G24" s="14">
        <f t="shared" ca="1" si="4"/>
        <v>0.63108794432634407</v>
      </c>
      <c r="H24" s="15">
        <f t="shared" ca="1" si="5"/>
        <v>-0.97492791218183439</v>
      </c>
      <c r="I24" s="16">
        <f t="shared" ca="1" si="6"/>
        <v>0.97181156832351567</v>
      </c>
    </row>
    <row r="25" spans="2:9" x14ac:dyDescent="0.25">
      <c r="E25" s="19">
        <f t="shared" ca="1" si="7"/>
        <v>43867</v>
      </c>
      <c r="F25" s="20">
        <f t="shared" ca="1" si="8"/>
        <v>14891</v>
      </c>
      <c r="G25" s="14">
        <f t="shared" ca="1" si="4"/>
        <v>0.39840108984652328</v>
      </c>
      <c r="H25" s="15">
        <f t="shared" ca="1" si="5"/>
        <v>-0.90096886790254271</v>
      </c>
      <c r="I25" s="16">
        <f t="shared" ca="1" si="6"/>
        <v>0.99886733918298931</v>
      </c>
    </row>
    <row r="26" spans="2:9" x14ac:dyDescent="0.25">
      <c r="E26" s="19">
        <f t="shared" ca="1" si="7"/>
        <v>43868</v>
      </c>
      <c r="F26" s="20">
        <f t="shared" ca="1" si="8"/>
        <v>14892</v>
      </c>
      <c r="G26" s="14">
        <f t="shared" ca="1" si="4"/>
        <v>0.13616664909648335</v>
      </c>
      <c r="H26" s="15">
        <f t="shared" ca="1" si="5"/>
        <v>-0.78183148246807121</v>
      </c>
      <c r="I26" s="16">
        <f t="shared" ca="1" si="6"/>
        <v>0.98982144188096433</v>
      </c>
    </row>
    <row r="27" spans="2:9" x14ac:dyDescent="0.25">
      <c r="E27" s="19">
        <f t="shared" ca="1" si="7"/>
        <v>43869</v>
      </c>
      <c r="F27" s="20">
        <f t="shared" ca="1" si="8"/>
        <v>14893</v>
      </c>
      <c r="G27" s="14">
        <f t="shared" ca="1" si="4"/>
        <v>-0.13616664909607748</v>
      </c>
      <c r="H27" s="15">
        <f t="shared" ca="1" si="5"/>
        <v>-0.62348980185897018</v>
      </c>
      <c r="I27" s="16">
        <f t="shared" ca="1" si="6"/>
        <v>0.94500081871468489</v>
      </c>
    </row>
    <row r="28" spans="2:9" x14ac:dyDescent="0.25">
      <c r="E28" s="19">
        <f t="shared" ca="1" si="7"/>
        <v>43870</v>
      </c>
      <c r="F28" s="20">
        <f t="shared" ca="1" si="8"/>
        <v>14894</v>
      </c>
      <c r="G28" s="14">
        <f t="shared" ca="1" si="4"/>
        <v>-0.39840108984614747</v>
      </c>
      <c r="H28" s="15">
        <f t="shared" ca="1" si="5"/>
        <v>-0.43388373911763395</v>
      </c>
      <c r="I28" s="16">
        <f t="shared" ca="1" si="6"/>
        <v>0.86602540378460524</v>
      </c>
    </row>
    <row r="29" spans="2:9" x14ac:dyDescent="0.25">
      <c r="E29" s="19">
        <f t="shared" ca="1" si="7"/>
        <v>43871</v>
      </c>
      <c r="F29" s="20">
        <f t="shared" ca="1" si="8"/>
        <v>14895</v>
      </c>
      <c r="G29" s="14">
        <f t="shared" ca="1" si="4"/>
        <v>-0.63108794432602622</v>
      </c>
      <c r="H29" s="15">
        <f t="shared" ca="1" si="5"/>
        <v>-0.22252093395662678</v>
      </c>
      <c r="I29" s="16">
        <f t="shared" ca="1" si="6"/>
        <v>0.75574957435436407</v>
      </c>
    </row>
    <row r="30" spans="2:9" x14ac:dyDescent="0.25">
      <c r="E30" s="19">
        <f t="shared" ca="1" si="7"/>
        <v>43872</v>
      </c>
      <c r="F30" s="20">
        <f t="shared" ca="1" si="8"/>
        <v>14896</v>
      </c>
      <c r="G30" s="14">
        <f t="shared" ca="1" si="4"/>
        <v>-0.8169698930101994</v>
      </c>
      <c r="H30" s="15">
        <f t="shared" ca="1" si="5"/>
        <v>-1.0193408617187316E-13</v>
      </c>
      <c r="I30" s="16">
        <f t="shared" ca="1" si="6"/>
        <v>0.6181589862205974</v>
      </c>
    </row>
  </sheetData>
  <mergeCells count="1">
    <mergeCell ref="B9:C9"/>
  </mergeCells>
  <dataValidations count="2">
    <dataValidation type="time" operator="equal" allowBlank="1" showInputMessage="1" showErrorMessage="1" errorTitle="A mówiłem żeby nic nie zmieniać!" error="Proszę stosować sie do poleceń!" promptTitle="UWAGA!" prompt="Nie wolno zmieniać tych komórek!" sqref="B9:C12 B2:C7 G2:I2 E2:F30">
      <formula1>0.542361111111111</formula1>
    </dataValidation>
    <dataValidation type="time" operator="equal" allowBlank="1" showInputMessage="1" showErrorMessage="1" errorTitle="A mówiłem żeby nic nie zmieniać!" error="Proszę stosować sie do poleceń!" promptTitle="UWAGA!" prompt="Nie wolno zmieniać tych komórek!" sqref="G3:I30">
      <formula1>0.542361111111111</formula1>
    </dataValidation>
  </dataValidations>
  <pageMargins left="0.75" right="0.75" top="1" bottom="1" header="0.5" footer="0.5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9</vt:i4>
      </vt:variant>
    </vt:vector>
  </HeadingPairs>
  <TitlesOfParts>
    <vt:vector size="10" baseType="lpstr">
      <vt:lpstr>Biorytmy</vt:lpstr>
      <vt:lpstr>_wsp23</vt:lpstr>
      <vt:lpstr>_wsp28</vt:lpstr>
      <vt:lpstr>_wsp33</vt:lpstr>
      <vt:lpstr>data_dzisiejsza</vt:lpstr>
      <vt:lpstr>data_urodzenia</vt:lpstr>
      <vt:lpstr>dzień_cyklu_fizycznego</vt:lpstr>
      <vt:lpstr>dzień_cyklu_intelektualnego</vt:lpstr>
      <vt:lpstr>dzień_cyklu_psychicznego</vt:lpstr>
      <vt:lpstr>ilość_dni</vt:lpstr>
    </vt:vector>
  </TitlesOfParts>
  <Company>Skryptor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Biorytmy</dc:title>
  <dc:creator>admin</dc:creator>
  <cp:keywords>biorytmy</cp:keywords>
  <cp:lastModifiedBy>admin</cp:lastModifiedBy>
  <dcterms:created xsi:type="dcterms:W3CDTF">1997-03-26T23:31:07Z</dcterms:created>
  <dcterms:modified xsi:type="dcterms:W3CDTF">2020-01-24T12:58:17Z</dcterms:modified>
</cp:coreProperties>
</file>